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m\Dropbox\isdc\simulator\reactor\sim_v4\"/>
    </mc:Choice>
  </mc:AlternateContent>
  <bookViews>
    <workbookView xWindow="0" yWindow="0" windowWidth="19365" windowHeight="5145"/>
  </bookViews>
  <sheets>
    <sheet name="Sheet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C1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18" i="1"/>
  <c r="I1" i="1"/>
  <c r="C10" i="1"/>
  <c r="C11" i="1"/>
  <c r="C13" i="1"/>
  <c r="C12" i="1"/>
  <c r="C3" i="1"/>
  <c r="C5" i="1"/>
  <c r="H3" i="1"/>
</calcChain>
</file>

<file path=xl/comments1.xml><?xml version="1.0" encoding="utf-8"?>
<comments xmlns="http://schemas.openxmlformats.org/spreadsheetml/2006/main">
  <authors>
    <author>Matt Moran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Emitted Thermal Radiation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Thermal Radiation Received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This is the AFPF value at the meridian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Matt Moran:</t>
        </r>
        <r>
          <rPr>
            <sz val="9"/>
            <color indexed="81"/>
            <rFont val="Tahoma"/>
            <family val="2"/>
          </rPr>
          <t xml:space="preserve">
Output of the RISTM modules</t>
        </r>
      </text>
    </comment>
  </commentList>
</comments>
</file>

<file path=xl/sharedStrings.xml><?xml version="1.0" encoding="utf-8"?>
<sst xmlns="http://schemas.openxmlformats.org/spreadsheetml/2006/main" count="34" uniqueCount="28">
  <si>
    <t>Surface Area (seg)</t>
  </si>
  <si>
    <t>Emissivity</t>
  </si>
  <si>
    <t>S-B Constant</t>
  </si>
  <si>
    <t>Plasma Temp (MK)</t>
  </si>
  <si>
    <t>MWm2</t>
  </si>
  <si>
    <t>ERV Radius</t>
  </si>
  <si>
    <t>Origin</t>
  </si>
  <si>
    <t>Constant</t>
  </si>
  <si>
    <t>Thermal Emissions (ETR)</t>
  </si>
  <si>
    <t>Thermal Transmission (TRT)</t>
  </si>
  <si>
    <t>Distance to RIS</t>
  </si>
  <si>
    <t>Chamber Torus Radius</t>
  </si>
  <si>
    <t>Environmental Thermal Transmission (ETT)</t>
  </si>
  <si>
    <t>Thermal Attenuation Factor</t>
  </si>
  <si>
    <t>%</t>
  </si>
  <si>
    <t>Env Heat Load (EHL)</t>
  </si>
  <si>
    <t>Outer Surface Area (seg)</t>
  </si>
  <si>
    <t>Outer Torus Radius</t>
  </si>
  <si>
    <t>Outer Chamber Rad</t>
  </si>
  <si>
    <t>m2</t>
  </si>
  <si>
    <t>degC</t>
  </si>
  <si>
    <t>Watt to degC Fact.</t>
  </si>
  <si>
    <t>Material Att Factor</t>
  </si>
  <si>
    <t>Thermal Energy Uncaptured</t>
  </si>
  <si>
    <t xml:space="preserve"> </t>
  </si>
  <si>
    <t>PTEMP</t>
  </si>
  <si>
    <t>ETR</t>
  </si>
  <si>
    <t>Thermal Emissions (ETR)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</si>
</sst>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Protection="1">
      <protection locked="0"/>
    </xf>
    <xf numFmtId="0" fontId="2" fillId="0" borderId="1" xfId="2" applyProtection="1">
      <protection locked="0"/>
    </xf>
    <xf numFmtId="0" fontId="0" fillId="0" borderId="0" xfId="0" applyProtection="1"/>
    <xf numFmtId="0" fontId="1" fillId="2" borderId="0" xfId="1" applyProtection="1"/>
    <xf numFmtId="0" fontId="3" fillId="0" borderId="0" xfId="0" applyFont="1" applyProtection="1"/>
    <xf numFmtId="0" fontId="6" fillId="0" borderId="0" xfId="0" applyFont="1" applyProtection="1"/>
    <xf numFmtId="0" fontId="3" fillId="0" borderId="0" xfId="0" applyFont="1" applyProtection="1">
      <protection locked="0"/>
    </xf>
    <xf numFmtId="0" fontId="0" fillId="0" borderId="0" xfId="0" applyFont="1" applyAlignment="1" applyProtection="1">
      <alignment wrapText="1"/>
    </xf>
  </cellXfs>
  <cellStyles count="3">
    <cellStyle name="Good" xfId="1" builtinId="26"/>
    <cellStyle name="Linked Cell" xfId="2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ETR Profile @ nom AFPF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Sheet1!$A$17:$A$34</c:f>
              <c:numCache>
                <c:formatCode>General</c:formatCode>
                <c:ptCount val="18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</c:numCache>
            </c:numRef>
          </c:cat>
          <c:val>
            <c:numRef>
              <c:f>Sheet1!$B$17:$B$34</c:f>
              <c:numCache>
                <c:formatCode>General</c:formatCode>
                <c:ptCount val="18"/>
                <c:pt idx="0">
                  <c:v>1.1275036067804485</c:v>
                </c:pt>
                <c:pt idx="1">
                  <c:v>1.6507780306872546</c:v>
                </c:pt>
                <c:pt idx="2">
                  <c:v>2.3379914790199381</c:v>
                </c:pt>
                <c:pt idx="3">
                  <c:v>3.2202630513256389</c:v>
                </c:pt>
                <c:pt idx="4">
                  <c:v>4.3314178558077705</c:v>
                </c:pt>
                <c:pt idx="5">
                  <c:v>5.7079870093260201</c:v>
                </c:pt>
                <c:pt idx="6">
                  <c:v>7.3892076373963471</c:v>
                </c:pt>
                <c:pt idx="7">
                  <c:v>9.4170228741909838</c:v>
                </c:pt>
                <c:pt idx="8">
                  <c:v>11.836081862538435</c:v>
                </c:pt>
                <c:pt idx="9">
                  <c:v>14.693739753923483</c:v>
                </c:pt>
                <c:pt idx="10">
                  <c:v>18.040057708487176</c:v>
                </c:pt>
                <c:pt idx="11">
                  <c:v>21.92780289502684</c:v>
                </c:pt>
                <c:pt idx="12">
                  <c:v>26.412448490996074</c:v>
                </c:pt>
                <c:pt idx="13">
                  <c:v>31.552173682504748</c:v>
                </c:pt>
                <c:pt idx="14">
                  <c:v>37.407863664319009</c:v>
                </c:pt>
                <c:pt idx="15">
                  <c:v>44.043109639861264</c:v>
                </c:pt>
                <c:pt idx="16">
                  <c:v>51.524208821210223</c:v>
                </c:pt>
                <c:pt idx="17">
                  <c:v>59.920164429100829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94-44BB-B23F-3592030A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2132559"/>
        <c:axId val="1527609199"/>
      </c:lineChart>
      <c:catAx>
        <c:axId val="16221325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PTEMP</a:t>
                </a:r>
                <a:r>
                  <a:rPr lang="en-AU" baseline="0"/>
                  <a:t> </a:t>
                </a:r>
                <a:r>
                  <a:rPr lang="en-AU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°</a:t>
                </a:r>
                <a:r>
                  <a:rPr lang="en-AU" baseline="0"/>
                  <a:t>MK</a:t>
                </a:r>
                <a:endParaRPr lang="en-AU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609199"/>
        <c:crosses val="autoZero"/>
        <c:auto val="1"/>
        <c:lblAlgn val="ctr"/>
        <c:lblOffset val="100"/>
        <c:noMultiLvlLbl val="0"/>
      </c:catAx>
      <c:valAx>
        <c:axId val="152760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ETR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2132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252412</xdr:colOff>
      <xdr:row>17</xdr:row>
      <xdr:rowOff>33337</xdr:rowOff>
    </xdr:from>
    <xdr:to>
      <xdr:col>8</xdr:col>
      <xdr:colOff>442912</xdr:colOff>
      <xdr:row>31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9070FE7-E366-4FD3-A1B1-60EA4D66F4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2" sqref="C2"/>
    </sheetView>
  </sheetViews>
  <sheetFormatPr defaultRowHeight="15" x14ac:dyDescent="0.25"/>
  <cols>
    <col min="1" max="1" width="9.140625" style="1"/>
    <col min="2" max="2" width="22.85546875" style="1" customWidth="1"/>
    <col min="3" max="3" width="12.85546875" style="1" customWidth="1"/>
    <col min="4" max="6" width="9.140625" style="1"/>
    <col min="7" max="7" width="16.28515625" style="1" customWidth="1"/>
    <col min="8" max="9" width="9.140625" style="1"/>
    <col min="10" max="10" width="12.140625" style="1" customWidth="1"/>
    <col min="11" max="16384" width="9.140625" style="1"/>
  </cols>
  <sheetData>
    <row r="1" spans="1:11" x14ac:dyDescent="0.25">
      <c r="A1" s="5" t="s">
        <v>8</v>
      </c>
      <c r="B1" s="3"/>
      <c r="C1" s="4">
        <f>$C$3*$C$4*$C$5*(POWER(C6,4))</f>
        <v>11.836081862538435</v>
      </c>
      <c r="D1" s="4" t="s">
        <v>4</v>
      </c>
      <c r="E1" s="3"/>
      <c r="F1" s="3"/>
      <c r="G1" s="5" t="s">
        <v>9</v>
      </c>
      <c r="H1" s="3"/>
      <c r="I1" s="4">
        <f>$C$1/(POWER($H$3,2)*$H$2)</f>
        <v>4.7654808055597568</v>
      </c>
      <c r="J1" s="4" t="s">
        <v>4</v>
      </c>
      <c r="K1" s="3"/>
    </row>
    <row r="2" spans="1:11" ht="15.75" thickBot="1" x14ac:dyDescent="0.3">
      <c r="A2" s="3" t="s">
        <v>5</v>
      </c>
      <c r="B2" s="3"/>
      <c r="C2" s="2">
        <v>0.68</v>
      </c>
      <c r="D2" s="3" t="s">
        <v>6</v>
      </c>
      <c r="E2" s="3">
        <v>3.5</v>
      </c>
      <c r="F2" s="3"/>
      <c r="G2" s="3" t="s">
        <v>7</v>
      </c>
      <c r="H2" s="2">
        <v>1.98</v>
      </c>
      <c r="I2" s="3" t="s">
        <v>11</v>
      </c>
      <c r="J2" s="3"/>
      <c r="K2" s="3">
        <v>1.8</v>
      </c>
    </row>
    <row r="3" spans="1:11" ht="15.75" thickTop="1" x14ac:dyDescent="0.25">
      <c r="A3" s="3" t="s">
        <v>0</v>
      </c>
      <c r="B3" s="3"/>
      <c r="C3" s="3">
        <f>((2*PI()*$E$2)*(2*PI()*$C$2))/8</f>
        <v>11.744829237296338</v>
      </c>
      <c r="D3" s="3" t="s">
        <v>19</v>
      </c>
      <c r="E3" s="3"/>
      <c r="F3" s="3"/>
      <c r="G3" s="3" t="s">
        <v>10</v>
      </c>
      <c r="H3" s="3">
        <f>K2-C2</f>
        <v>1.1200000000000001</v>
      </c>
      <c r="I3" s="3"/>
      <c r="J3" s="3"/>
      <c r="K3" s="3"/>
    </row>
    <row r="4" spans="1:11" x14ac:dyDescent="0.25">
      <c r="A4" s="3" t="s">
        <v>1</v>
      </c>
      <c r="B4" s="3"/>
      <c r="C4" s="3">
        <v>0.96</v>
      </c>
      <c r="D4" s="3"/>
      <c r="E4" s="3"/>
      <c r="F4" s="3"/>
      <c r="G4" s="3"/>
      <c r="H4" s="3"/>
      <c r="I4" s="3"/>
      <c r="J4" s="3"/>
      <c r="K4" s="3"/>
    </row>
    <row r="5" spans="1:11" x14ac:dyDescent="0.25">
      <c r="A5" s="3" t="s">
        <v>2</v>
      </c>
      <c r="B5" s="3"/>
      <c r="C5" s="3">
        <f>POWER(10,-9)</f>
        <v>1.0000000000000001E-9</v>
      </c>
      <c r="D5" s="3"/>
      <c r="E5" s="3"/>
      <c r="F5" s="3"/>
      <c r="G5" s="3"/>
      <c r="H5" s="3"/>
      <c r="I5" s="3"/>
      <c r="J5" s="3"/>
      <c r="K5" s="3"/>
    </row>
    <row r="6" spans="1:11" ht="15.75" thickBot="1" x14ac:dyDescent="0.3">
      <c r="A6" s="3" t="s">
        <v>3</v>
      </c>
      <c r="B6" s="3"/>
      <c r="C6" s="2">
        <v>180</v>
      </c>
      <c r="D6" s="3"/>
      <c r="E6" s="3"/>
      <c r="F6" s="3"/>
      <c r="G6" s="3"/>
      <c r="H6" s="3"/>
      <c r="I6" s="3"/>
      <c r="J6" s="3"/>
      <c r="K6" s="3"/>
    </row>
    <row r="7" spans="1:11" ht="15.75" thickTop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5" t="s">
        <v>12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 thickBot="1" x14ac:dyDescent="0.3">
      <c r="A9" s="3" t="s">
        <v>13</v>
      </c>
      <c r="B9" s="3"/>
      <c r="C9" s="2">
        <v>97</v>
      </c>
      <c r="D9" s="3" t="s">
        <v>14</v>
      </c>
      <c r="E9" s="3" t="s">
        <v>18</v>
      </c>
      <c r="F9" s="3"/>
      <c r="G9" s="3">
        <v>5.6</v>
      </c>
      <c r="H9" s="3"/>
      <c r="I9" s="3"/>
      <c r="J9" s="3"/>
      <c r="K9" s="3"/>
    </row>
    <row r="10" spans="1:11" ht="15.75" thickTop="1" x14ac:dyDescent="0.25">
      <c r="A10" s="3" t="s">
        <v>23</v>
      </c>
      <c r="B10" s="3"/>
      <c r="C10" s="3">
        <f>$I$1-($I$1*($C$9*0.01))</f>
        <v>0.14296442416679245</v>
      </c>
      <c r="D10" s="3" t="s">
        <v>4</v>
      </c>
      <c r="E10" s="3" t="s">
        <v>17</v>
      </c>
      <c r="F10" s="3"/>
      <c r="G10" s="3">
        <v>2.1</v>
      </c>
      <c r="H10" s="3"/>
      <c r="I10" s="3"/>
      <c r="J10" s="3"/>
      <c r="K10" s="3"/>
    </row>
    <row r="11" spans="1:11" ht="36" customHeight="1" thickBot="1" x14ac:dyDescent="0.3">
      <c r="A11" s="8" t="s">
        <v>12</v>
      </c>
      <c r="B11" s="8"/>
      <c r="C11" s="3">
        <f>C10-G11</f>
        <v>0.11296442416679245</v>
      </c>
      <c r="D11" s="3" t="s">
        <v>4</v>
      </c>
      <c r="E11" s="3" t="s">
        <v>22</v>
      </c>
      <c r="F11" s="3"/>
      <c r="G11" s="2">
        <v>0.03</v>
      </c>
      <c r="H11" s="3" t="s">
        <v>4</v>
      </c>
      <c r="I11" s="3"/>
      <c r="J11" s="3"/>
      <c r="K11" s="3"/>
    </row>
    <row r="12" spans="1:11" ht="15.75" thickTop="1" x14ac:dyDescent="0.25">
      <c r="A12" s="3" t="s">
        <v>16</v>
      </c>
      <c r="B12" s="3"/>
      <c r="C12" s="3">
        <f>((2*PI()*$G$9)*(2*PI()*$G$10))/8</f>
        <v>58.033273878405424</v>
      </c>
      <c r="D12" s="3" t="s">
        <v>19</v>
      </c>
      <c r="E12" s="3"/>
      <c r="F12" s="3"/>
      <c r="G12" s="3"/>
      <c r="H12" s="3"/>
      <c r="I12" s="3"/>
      <c r="J12" s="3"/>
      <c r="K12" s="3"/>
    </row>
    <row r="13" spans="1:11" x14ac:dyDescent="0.25">
      <c r="A13" s="4" t="s">
        <v>15</v>
      </c>
      <c r="B13" s="4"/>
      <c r="C13" s="4">
        <f>(POWER(C12*C11,(1/4)))*1000*G13</f>
        <v>50.548039592468449</v>
      </c>
      <c r="D13" s="4" t="s">
        <v>20</v>
      </c>
      <c r="E13" s="3" t="s">
        <v>21</v>
      </c>
      <c r="F13" s="3"/>
      <c r="G13" s="6">
        <v>3.159E-2</v>
      </c>
      <c r="H13" s="3"/>
      <c r="I13" s="3"/>
      <c r="J13" s="3"/>
      <c r="K13" s="3"/>
    </row>
    <row r="14" spans="1:11" x14ac:dyDescent="0.25">
      <c r="C14" s="1" t="s">
        <v>24</v>
      </c>
    </row>
    <row r="15" spans="1:11" x14ac:dyDescent="0.25">
      <c r="A15" s="7" t="s">
        <v>27</v>
      </c>
    </row>
    <row r="16" spans="1:11" x14ac:dyDescent="0.25">
      <c r="A16" s="1" t="s">
        <v>25</v>
      </c>
      <c r="B16" s="1" t="s">
        <v>26</v>
      </c>
    </row>
    <row r="17" spans="1:2" x14ac:dyDescent="0.25">
      <c r="A17" s="1">
        <v>100</v>
      </c>
      <c r="B17">
        <f>$C$3*$C$4*$C$5*(POWER(A17,4))</f>
        <v>1.1275036067804485</v>
      </c>
    </row>
    <row r="18" spans="1:2" x14ac:dyDescent="0.25">
      <c r="A18" s="1">
        <f>A17+10</f>
        <v>110</v>
      </c>
      <c r="B18">
        <f t="shared" ref="B18:B34" si="0">$C$3*$C$4*$C$5*(POWER(A18,4))</f>
        <v>1.6507780306872546</v>
      </c>
    </row>
    <row r="19" spans="1:2" x14ac:dyDescent="0.25">
      <c r="A19" s="1">
        <f t="shared" ref="A19:A34" si="1">A18+10</f>
        <v>120</v>
      </c>
      <c r="B19">
        <f t="shared" si="0"/>
        <v>2.3379914790199381</v>
      </c>
    </row>
    <row r="20" spans="1:2" x14ac:dyDescent="0.25">
      <c r="A20" s="1">
        <f t="shared" si="1"/>
        <v>130</v>
      </c>
      <c r="B20">
        <f t="shared" si="0"/>
        <v>3.2202630513256389</v>
      </c>
    </row>
    <row r="21" spans="1:2" x14ac:dyDescent="0.25">
      <c r="A21" s="1">
        <f t="shared" si="1"/>
        <v>140</v>
      </c>
      <c r="B21">
        <f t="shared" si="0"/>
        <v>4.3314178558077705</v>
      </c>
    </row>
    <row r="22" spans="1:2" x14ac:dyDescent="0.25">
      <c r="A22" s="1">
        <f t="shared" si="1"/>
        <v>150</v>
      </c>
      <c r="B22">
        <f t="shared" si="0"/>
        <v>5.7079870093260201</v>
      </c>
    </row>
    <row r="23" spans="1:2" x14ac:dyDescent="0.25">
      <c r="A23" s="1">
        <f t="shared" si="1"/>
        <v>160</v>
      </c>
      <c r="B23">
        <f t="shared" si="0"/>
        <v>7.3892076373963471</v>
      </c>
    </row>
    <row r="24" spans="1:2" x14ac:dyDescent="0.25">
      <c r="A24" s="1">
        <f t="shared" si="1"/>
        <v>170</v>
      </c>
      <c r="B24">
        <f t="shared" si="0"/>
        <v>9.4170228741909838</v>
      </c>
    </row>
    <row r="25" spans="1:2" x14ac:dyDescent="0.25">
      <c r="A25" s="1">
        <f t="shared" si="1"/>
        <v>180</v>
      </c>
      <c r="B25">
        <f t="shared" si="0"/>
        <v>11.836081862538435</v>
      </c>
    </row>
    <row r="26" spans="1:2" x14ac:dyDescent="0.25">
      <c r="A26" s="1">
        <f t="shared" si="1"/>
        <v>190</v>
      </c>
      <c r="B26">
        <f t="shared" si="0"/>
        <v>14.693739753923483</v>
      </c>
    </row>
    <row r="27" spans="1:2" x14ac:dyDescent="0.25">
      <c r="A27" s="1">
        <f t="shared" si="1"/>
        <v>200</v>
      </c>
      <c r="B27">
        <f t="shared" si="0"/>
        <v>18.040057708487176</v>
      </c>
    </row>
    <row r="28" spans="1:2" x14ac:dyDescent="0.25">
      <c r="A28" s="1">
        <f t="shared" si="1"/>
        <v>210</v>
      </c>
      <c r="B28">
        <f t="shared" si="0"/>
        <v>21.92780289502684</v>
      </c>
    </row>
    <row r="29" spans="1:2" x14ac:dyDescent="0.25">
      <c r="A29" s="1">
        <f t="shared" si="1"/>
        <v>220</v>
      </c>
      <c r="B29">
        <f t="shared" si="0"/>
        <v>26.412448490996074</v>
      </c>
    </row>
    <row r="30" spans="1:2" x14ac:dyDescent="0.25">
      <c r="A30" s="1">
        <f t="shared" si="1"/>
        <v>230</v>
      </c>
      <c r="B30">
        <f t="shared" si="0"/>
        <v>31.552173682504748</v>
      </c>
    </row>
    <row r="31" spans="1:2" x14ac:dyDescent="0.25">
      <c r="A31" s="1">
        <f t="shared" si="1"/>
        <v>240</v>
      </c>
      <c r="B31">
        <f t="shared" si="0"/>
        <v>37.407863664319009</v>
      </c>
    </row>
    <row r="32" spans="1:2" x14ac:dyDescent="0.25">
      <c r="A32" s="1">
        <f t="shared" si="1"/>
        <v>250</v>
      </c>
      <c r="B32">
        <f t="shared" si="0"/>
        <v>44.043109639861264</v>
      </c>
    </row>
    <row r="33" spans="1:2" x14ac:dyDescent="0.25">
      <c r="A33" s="1">
        <f t="shared" si="1"/>
        <v>260</v>
      </c>
      <c r="B33">
        <f t="shared" si="0"/>
        <v>51.524208821210223</v>
      </c>
    </row>
    <row r="34" spans="1:2" x14ac:dyDescent="0.25">
      <c r="A34" s="1">
        <f t="shared" si="1"/>
        <v>270</v>
      </c>
      <c r="B34">
        <f t="shared" si="0"/>
        <v>59.920164429100829</v>
      </c>
    </row>
  </sheetData>
  <sheetProtection algorithmName="SHA-512" hashValue="PObGmkvZDs9YIVemNQlMvEWeXOJ/crv/u2oanamClw5PcB+3CuN7Z/8Or8+WkYsY5QFs3l0lkBNhsu+fpFssxA==" saltValue="+hZXyR8KHTQ+9w0LWn2pUQ==" spinCount="100000" sheet="1" selectLockedCells="1"/>
  <mergeCells count="1">
    <mergeCell ref="A11:B11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Moran</dc:creator>
  <cp:lastModifiedBy>Matt Moran</cp:lastModifiedBy>
  <dcterms:created xsi:type="dcterms:W3CDTF">2017-02-21T10:35:15Z</dcterms:created>
  <dcterms:modified xsi:type="dcterms:W3CDTF">2017-06-27T12:59:17Z</dcterms:modified>
</cp:coreProperties>
</file>